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table &amp; Room Allocations" sheetId="1" state="visible" r:id="rId1"/>
    <sheet name="Formulas &amp; Setup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b val="1"/>
      <color rgb="001E293B"/>
      <sz val="10"/>
    </font>
    <font>
      <name val="Segoe UI"/>
      <color rgb="00334155"/>
      <sz val="10"/>
    </font>
    <font>
      <name val="Segoe UI"/>
      <i val="1"/>
      <color rgb="0064748B"/>
      <sz val="9"/>
    </font>
    <font>
      <name val="Segoe UI"/>
      <b val="1"/>
      <color rgb="00FFFFFF"/>
      <sz val="11"/>
    </font>
    <font>
      <name val="Segoe UI"/>
      <b val="1"/>
      <color rgb="00166534"/>
      <sz val="10"/>
    </font>
    <font>
      <name val="Segoe UI"/>
      <b val="1"/>
      <color rgb="00991B1B"/>
      <sz val="10"/>
    </font>
    <font>
      <name val="Segoe UI"/>
      <b val="1"/>
      <color rgb="001E293B"/>
      <sz val="11"/>
    </font>
    <font>
      <name val="Segoe UI"/>
      <b val="1"/>
      <color rgb="000F172A"/>
      <sz val="11"/>
    </font>
    <font>
      <name val="Segoe UI"/>
      <b val="1"/>
      <color rgb="001E3A8A"/>
      <sz val="10"/>
    </font>
    <font>
      <name val="Segoe UI"/>
      <b val="1"/>
      <color rgb="002563EB"/>
      <sz val="9"/>
    </font>
    <font>
      <name val="Consolas"/>
      <color rgb="000F172A"/>
      <sz val="9"/>
    </font>
  </fonts>
  <fills count="8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3A8A"/>
        <bgColor rgb="001E3A8A"/>
      </patternFill>
    </fill>
    <fill>
      <patternFill patternType="solid">
        <fgColor rgb="00DCFCE7"/>
        <bgColor rgb="00DCFCE7"/>
      </patternFill>
    </fill>
    <fill>
      <patternFill patternType="solid">
        <fgColor rgb="00F8FAFC"/>
        <bgColor rgb="00F8FAFC"/>
      </patternFill>
    </fill>
    <fill>
      <patternFill patternType="solid">
        <fgColor rgb="00FEE2E2"/>
        <bgColor rgb="00FEE2E2"/>
      </patternFill>
    </fill>
    <fill>
      <patternFill patternType="solid">
        <fgColor rgb="00F1F5F9"/>
        <b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1E3A8A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1" fontId="2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left" vertical="center"/>
    </xf>
    <xf numFmtId="1" fontId="0" fillId="0" borderId="2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6" fillId="4" borderId="2" applyAlignment="1" pivotButton="0" quotePrefix="0" xfId="0">
      <alignment horizontal="center" vertical="center"/>
    </xf>
    <xf numFmtId="0" fontId="0" fillId="5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left" vertical="center"/>
    </xf>
    <xf numFmtId="1" fontId="0" fillId="5" borderId="2" applyAlignment="1" pivotButton="0" quotePrefix="0" xfId="0">
      <alignment horizontal="center" vertical="center"/>
    </xf>
    <xf numFmtId="164" fontId="0" fillId="5" borderId="2" applyAlignment="1" pivotButton="0" quotePrefix="0" xfId="0">
      <alignment horizontal="center" vertical="center"/>
    </xf>
    <xf numFmtId="164" fontId="7" fillId="6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center" vertical="center"/>
    </xf>
    <xf numFmtId="0" fontId="8" fillId="7" borderId="0" applyAlignment="1" pivotButton="0" quotePrefix="0" xfId="0">
      <alignment horizontal="left" vertical="center"/>
    </xf>
    <xf numFmtId="0" fontId="2" fillId="0" borderId="2" pivotButton="0" quotePrefix="0" xfId="0"/>
    <xf numFmtId="1" fontId="9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0" fillId="0" borderId="2" pivotButton="0" quotePrefix="0" xfId="0"/>
    <xf numFmtId="164" fontId="9" fillId="0" borderId="2" applyAlignment="1" pivotButton="0" quotePrefix="0" xfId="0">
      <alignment horizontal="center" vertical="center"/>
    </xf>
    <xf numFmtId="0" fontId="10" fillId="0" borderId="0" pivotButton="0" quotePrefix="0" xfId="0"/>
    <xf numFmtId="0" fontId="11" fillId="0" borderId="0" pivotButton="0" quotePrefix="0" xfId="0"/>
    <xf numFmtId="0" fontId="1" fillId="2" borderId="0" pivotButton="0" quotePrefix="0" xfId="0"/>
    <xf numFmtId="0" fontId="5" fillId="3" borderId="1" pivotButton="0" quotePrefix="0" xfId="0"/>
    <xf numFmtId="0" fontId="2" fillId="0" borderId="2" applyAlignment="1" pivotButton="0" quotePrefix="0" xfId="0">
      <alignment vertical="center" wrapText="1"/>
    </xf>
    <xf numFmtId="0" fontId="12" fillId="0" borderId="2" applyAlignment="1" pivotButton="0" quotePrefix="0" xfId="0">
      <alignment vertical="center" wrapText="1"/>
    </xf>
    <xf numFmtId="0" fontId="3" fillId="0" borderId="2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26" customWidth="1" min="4" max="4"/>
    <col width="28" customWidth="1" min="5" max="5"/>
    <col width="16" customWidth="1" min="6" max="6"/>
    <col width="24" customWidth="1" min="7" max="7"/>
    <col width="12" customWidth="1" min="8" max="8"/>
    <col width="12" customWidth="1" min="9" max="9"/>
    <col width="16" customWidth="1" min="10" max="10"/>
    <col width="26" customWidth="1" min="11" max="11"/>
  </cols>
  <sheetData>
    <row r="1" ht="36" customHeight="1">
      <c r="A1" s="1" t="inlineStr">
        <is>
          <t>VheTM TRAINING SCHEDULE &amp; CLASSROOM RESOURCE PLANNER</t>
        </is>
      </c>
    </row>
    <row r="3">
      <c r="A3" s="2" t="inlineStr">
        <is>
          <t>Training Facility / Campus:</t>
        </is>
      </c>
      <c r="B3" s="3" t="inlineStr">
        <is>
          <t>Metropolitan Tech Campus (Main Complex)</t>
        </is>
      </c>
      <c r="F3" s="2" t="inlineStr">
        <is>
          <t>Timetable Term / Week:</t>
        </is>
      </c>
      <c r="G3" s="3" t="inlineStr">
        <is>
          <t>Week 38 (Fall Term)</t>
        </is>
      </c>
    </row>
    <row r="4">
      <c r="A4" s="2" t="inlineStr">
        <is>
          <t>Operating Daily Hours:</t>
        </is>
      </c>
      <c r="B4" s="3" t="inlineStr">
        <is>
          <t>08:00 AM - 06:00 PM (10 Hours Daily)</t>
        </is>
      </c>
      <c r="F4" s="2" t="inlineStr">
        <is>
          <t>Total Available Rooms &amp; Labs:</t>
        </is>
      </c>
      <c r="G4" s="4" t="n">
        <v>4</v>
      </c>
    </row>
    <row r="5">
      <c r="A5" s="2" t="inlineStr">
        <is>
          <t>Clash Detection Rule:</t>
        </is>
      </c>
      <c r="B5" s="5" t="inlineStr">
        <is>
          <t>Automated COUNTIFS: Flags duplicate Room + Day + Time Slot bookings and seat deficits.</t>
        </is>
      </c>
    </row>
    <row r="8" ht="26" customHeight="1">
      <c r="A8" s="6" t="inlineStr">
        <is>
          <t>Slot ID</t>
        </is>
      </c>
      <c r="B8" s="6" t="inlineStr">
        <is>
          <t>Day of Week</t>
        </is>
      </c>
      <c r="C8" s="6" t="inlineStr">
        <is>
          <t>Time Slot</t>
        </is>
      </c>
      <c r="D8" s="6" t="inlineStr">
        <is>
          <t>Classroom / Lab Venue</t>
        </is>
      </c>
      <c r="E8" s="7" t="inlineStr">
        <is>
          <t>Scheduled Course Name</t>
        </is>
      </c>
      <c r="F8" s="6" t="inlineStr">
        <is>
          <t>Batch Code</t>
        </is>
      </c>
      <c r="G8" s="7" t="inlineStr">
        <is>
          <t>Lead Trainer</t>
        </is>
      </c>
      <c r="H8" s="6" t="inlineStr">
        <is>
          <t>Enrolled</t>
        </is>
      </c>
      <c r="I8" s="6" t="inlineStr">
        <is>
          <t>Room Cap</t>
        </is>
      </c>
      <c r="J8" s="6" t="inlineStr">
        <is>
          <t>Capacity Load %</t>
        </is>
      </c>
      <c r="K8" s="6" t="inlineStr">
        <is>
          <t>Resource Allocation Status</t>
        </is>
      </c>
    </row>
    <row r="9" ht="22" customHeight="1">
      <c r="A9" s="8" t="inlineStr">
        <is>
          <t>SLOT-101</t>
        </is>
      </c>
      <c r="B9" s="8" t="inlineStr">
        <is>
          <t>Monday</t>
        </is>
      </c>
      <c r="C9" s="8" t="inlineStr">
        <is>
          <t>09:00 - 12:00</t>
        </is>
      </c>
      <c r="D9" s="9" t="inlineStr">
        <is>
          <t>Room 101 (Lecture Hall)</t>
        </is>
      </c>
      <c r="E9" s="9" t="inlineStr">
        <is>
          <t>Advanced Occupational Safety</t>
        </is>
      </c>
      <c r="F9" s="8" t="inlineStr">
        <is>
          <t>B-2026-HSE-014</t>
        </is>
      </c>
      <c r="G9" s="9" t="inlineStr">
        <is>
          <t>Capt. Robert Henderson</t>
        </is>
      </c>
      <c r="H9" s="10" t="n">
        <v>24</v>
      </c>
      <c r="I9" s="10" t="n">
        <v>30</v>
      </c>
      <c r="J9" s="11">
        <f>H9/I9</f>
        <v/>
      </c>
      <c r="K9" s="12">
        <f>IF(COUNTIFS($B$9:$B$16,B9,$C$9:$C$16,C9,$D$9:$D$16,D9)&gt;1,"DOUBLE-BOOKED (CLASH)",IF(H9&gt;I9,"OVERCAPACITY (DEFICIT)","CONFIRMED"))</f>
        <v/>
      </c>
    </row>
    <row r="10" ht="22" customHeight="1">
      <c r="A10" s="13" t="inlineStr">
        <is>
          <t>SLOT-102</t>
        </is>
      </c>
      <c r="B10" s="13" t="inlineStr">
        <is>
          <t>Monday</t>
        </is>
      </c>
      <c r="C10" s="13" t="inlineStr">
        <is>
          <t>09:00 - 12:00</t>
        </is>
      </c>
      <c r="D10" s="14" t="inlineStr">
        <is>
          <t>Lab A (Simulation Suite)</t>
        </is>
      </c>
      <c r="E10" s="14" t="inlineStr">
        <is>
          <t>Electrical Substation Wiring</t>
        </is>
      </c>
      <c r="F10" s="13" t="inlineStr">
        <is>
          <t>B-2026-ELE-008</t>
        </is>
      </c>
      <c r="G10" s="14" t="inlineStr">
        <is>
          <t>Dr. Liam O'Connor</t>
        </is>
      </c>
      <c r="H10" s="15" t="n">
        <v>18</v>
      </c>
      <c r="I10" s="15" t="n">
        <v>20</v>
      </c>
      <c r="J10" s="16">
        <f>H10/I10</f>
        <v/>
      </c>
      <c r="K10" s="12">
        <f>IF(COUNTIFS($B$9:$B$16,B10,$C$9:$C$16,C10,$D$9:$D$16,D10)&gt;1,"DOUBLE-BOOKED (CLASH)",IF(H10&gt;I10,"OVERCAPACITY (DEFICIT)","CONFIRMED"))</f>
        <v/>
      </c>
    </row>
    <row r="11" ht="22" customHeight="1">
      <c r="A11" s="8" t="inlineStr">
        <is>
          <t>SLOT-103</t>
        </is>
      </c>
      <c r="B11" s="8" t="inlineStr">
        <is>
          <t>Monday</t>
        </is>
      </c>
      <c r="C11" s="8" t="inlineStr">
        <is>
          <t>09:00 - 12:00</t>
        </is>
      </c>
      <c r="D11" s="9" t="inlineStr">
        <is>
          <t>Lab B (CAD &amp; IT Lab)</t>
        </is>
      </c>
      <c r="E11" s="9" t="inlineStr">
        <is>
          <t>Plant Piping CAD Design</t>
        </is>
      </c>
      <c r="F11" s="8" t="inlineStr">
        <is>
          <t>B-2026-CAD-003</t>
        </is>
      </c>
      <c r="G11" s="9" t="inlineStr">
        <is>
          <t>Eng. Sunita Sharma</t>
        </is>
      </c>
      <c r="H11" s="10" t="n">
        <v>15</v>
      </c>
      <c r="I11" s="10" t="n">
        <v>15</v>
      </c>
      <c r="J11" s="11">
        <f>H11/I11</f>
        <v/>
      </c>
      <c r="K11" s="12">
        <f>IF(COUNTIFS($B$9:$B$16,B11,$C$9:$C$16,C11,$D$9:$D$16,D11)&gt;1,"DOUBLE-BOOKED (CLASH)",IF(H11&gt;I11,"OVERCAPACITY (DEFICIT)","CONFIRMED"))</f>
        <v/>
      </c>
    </row>
    <row r="12" ht="22" customHeight="1">
      <c r="A12" s="13" t="inlineStr">
        <is>
          <t>SLOT-104</t>
        </is>
      </c>
      <c r="B12" s="13" t="inlineStr">
        <is>
          <t>Monday</t>
        </is>
      </c>
      <c r="C12" s="13" t="inlineStr">
        <is>
          <t>13:00 - 16:00</t>
        </is>
      </c>
      <c r="D12" s="14" t="inlineStr">
        <is>
          <t>Room 101 (Lecture Hall)</t>
        </is>
      </c>
      <c r="E12" s="14" t="inlineStr">
        <is>
          <t>Industrial First Aid &amp; CPR</t>
        </is>
      </c>
      <c r="F12" s="13" t="inlineStr">
        <is>
          <t>B-2026-AID-019</t>
        </is>
      </c>
      <c r="G12" s="14" t="inlineStr">
        <is>
          <t>Capt. Robert Henderson</t>
        </is>
      </c>
      <c r="H12" s="15" t="n">
        <v>26</v>
      </c>
      <c r="I12" s="15" t="n">
        <v>30</v>
      </c>
      <c r="J12" s="16">
        <f>H12/I12</f>
        <v/>
      </c>
      <c r="K12" s="12">
        <f>IF(COUNTIFS($B$9:$B$16,B12,$C$9:$C$16,C12,$D$9:$D$16,D12)&gt;1,"DOUBLE-BOOKED (CLASH)",IF(H12&gt;I12,"OVERCAPACITY (DEFICIT)","CONFIRMED"))</f>
        <v/>
      </c>
    </row>
    <row r="13" ht="22" customHeight="1">
      <c r="A13" s="8" t="inlineStr">
        <is>
          <t>SLOT-105</t>
        </is>
      </c>
      <c r="B13" s="8" t="inlineStr">
        <is>
          <t>Tuesday</t>
        </is>
      </c>
      <c r="C13" s="8" t="inlineStr">
        <is>
          <t>09:00 - 12:00</t>
        </is>
      </c>
      <c r="D13" s="9" t="inlineStr">
        <is>
          <t>Room 102 (Seminar Room)</t>
        </is>
      </c>
      <c r="E13" s="9" t="inlineStr">
        <is>
          <t>ISO 9001 Lead Auditor</t>
        </is>
      </c>
      <c r="F13" s="8" t="inlineStr">
        <is>
          <t>B-2026-QA-005</t>
        </is>
      </c>
      <c r="G13" s="9" t="inlineStr">
        <is>
          <t>Eng. Sunita Sharma</t>
        </is>
      </c>
      <c r="H13" s="10" t="n">
        <v>12</v>
      </c>
      <c r="I13" s="10" t="n">
        <v>20</v>
      </c>
      <c r="J13" s="11">
        <f>H13/I13</f>
        <v/>
      </c>
      <c r="K13" s="12">
        <f>IF(COUNTIFS($B$9:$B$16,B13,$C$9:$C$16,C13,$D$9:$D$16,D13)&gt;1,"DOUBLE-BOOKED (CLASH)",IF(H13&gt;I13,"OVERCAPACITY (DEFICIT)","CONFIRMED"))</f>
        <v/>
      </c>
    </row>
    <row r="14" ht="22" customHeight="1">
      <c r="A14" s="13" t="inlineStr">
        <is>
          <t>SLOT-106</t>
        </is>
      </c>
      <c r="B14" s="13" t="inlineStr">
        <is>
          <t>Tuesday</t>
        </is>
      </c>
      <c r="C14" s="13" t="inlineStr">
        <is>
          <t>09:00 - 12:00</t>
        </is>
      </c>
      <c r="D14" s="14" t="inlineStr">
        <is>
          <t>Lab A (Simulation Suite)</t>
        </is>
      </c>
      <c r="E14" s="14" t="inlineStr">
        <is>
          <t>Advanced Rigging Mechanics</t>
        </is>
      </c>
      <c r="F14" s="13" t="inlineStr">
        <is>
          <t>B-2026-RIG-002</t>
        </is>
      </c>
      <c r="G14" s="14" t="inlineStr">
        <is>
          <t>Carlos Mendez</t>
        </is>
      </c>
      <c r="H14" s="15" t="n">
        <v>22</v>
      </c>
      <c r="I14" s="15" t="n">
        <v>20</v>
      </c>
      <c r="J14" s="17">
        <f>H14/I14</f>
        <v/>
      </c>
      <c r="K14" s="18">
        <f>IF(COUNTIFS($B$9:$B$16,B14,$C$9:$C$16,C14,$D$9:$D$16,D14)&gt;1,"DOUBLE-BOOKED (CLASH)",IF(H14&gt;I14,"OVERCAPACITY (DEFICIT)","CONFIRMED"))</f>
        <v/>
      </c>
    </row>
    <row r="15" ht="22" customHeight="1">
      <c r="A15" s="8" t="inlineStr">
        <is>
          <t>SLOT-107</t>
        </is>
      </c>
      <c r="B15" s="8" t="inlineStr">
        <is>
          <t>Wednesday</t>
        </is>
      </c>
      <c r="C15" s="8" t="inlineStr">
        <is>
          <t>09:00 - 12:00</t>
        </is>
      </c>
      <c r="D15" s="9" t="inlineStr">
        <is>
          <t>Lab B (CAD &amp; IT Lab)</t>
        </is>
      </c>
      <c r="E15" s="9" t="inlineStr">
        <is>
          <t>Industrial Automation PLC</t>
        </is>
      </c>
      <c r="F15" s="8" t="inlineStr">
        <is>
          <t>B-2026-PLC-001</t>
        </is>
      </c>
      <c r="G15" s="9" t="inlineStr">
        <is>
          <t>Dr. Liam O'Connor</t>
        </is>
      </c>
      <c r="H15" s="10" t="n">
        <v>14</v>
      </c>
      <c r="I15" s="10" t="n">
        <v>15</v>
      </c>
      <c r="J15" s="11">
        <f>H15/I15</f>
        <v/>
      </c>
      <c r="K15" s="12">
        <f>IF(COUNTIFS($B$9:$B$16,B15,$C$9:$C$16,C15,$D$9:$D$16,D15)&gt;1,"DOUBLE-BOOKED (CLASH)",IF(H15&gt;I15,"OVERCAPACITY (DEFICIT)","CONFIRMED"))</f>
        <v/>
      </c>
    </row>
    <row r="16" ht="22" customHeight="1">
      <c r="A16" s="13" t="inlineStr">
        <is>
          <t>SLOT-108</t>
        </is>
      </c>
      <c r="B16" s="13" t="inlineStr">
        <is>
          <t>Wednesday</t>
        </is>
      </c>
      <c r="C16" s="13" t="inlineStr">
        <is>
          <t>13:00 - 16:00</t>
        </is>
      </c>
      <c r="D16" s="14" t="inlineStr">
        <is>
          <t>Room 101 (Lecture Hall)</t>
        </is>
      </c>
      <c r="E16" s="14" t="inlineStr">
        <is>
          <t>Executive Safety Leadership</t>
        </is>
      </c>
      <c r="F16" s="13" t="inlineStr">
        <is>
          <t>B-2026-MGT-042</t>
        </is>
      </c>
      <c r="G16" s="14" t="inlineStr">
        <is>
          <t>Capt. Robert Henderson</t>
        </is>
      </c>
      <c r="H16" s="15" t="n">
        <v>20</v>
      </c>
      <c r="I16" s="15" t="n">
        <v>30</v>
      </c>
      <c r="J16" s="16">
        <f>H16/I16</f>
        <v/>
      </c>
      <c r="K16" s="12">
        <f>IF(COUNTIFS($B$9:$B$16,B16,$C$9:$C$16,C16,$D$9:$D$16,D16)&gt;1,"DOUBLE-BOOKED (CLASH)",IF(H16&gt;I16,"OVERCAPACITY (DEFICIT)","CONFIRMED"))</f>
        <v/>
      </c>
    </row>
    <row r="18" ht="24" customHeight="1">
      <c r="A18" s="19" t="inlineStr">
        <is>
          <t>RESOURCE ALLOCATION &amp; CONFLICT AUDIT SUMMARY</t>
        </is>
      </c>
    </row>
    <row r="19" ht="20" customHeight="1">
      <c r="A19" s="20" t="inlineStr">
        <is>
          <t>Total Scheduled Batch Sessions:</t>
        </is>
      </c>
      <c r="D19" s="21">
        <f>COUNTA(A9:A16)</f>
        <v/>
      </c>
      <c r="E19" s="22" t="inlineStr">
        <is>
          <t>Total booked cohort contact sessions in this timetable</t>
        </is>
      </c>
      <c r="F19" s="23" t="n"/>
      <c r="G19" s="23" t="n"/>
      <c r="H19" s="23" t="n"/>
      <c r="I19" s="23" t="n"/>
      <c r="J19" s="23" t="n"/>
      <c r="K19" s="23" t="n"/>
    </row>
    <row r="20" ht="20" customHeight="1">
      <c r="A20" s="20" t="inlineStr">
        <is>
          <t>Confirmed Conflict-Free Slots:</t>
        </is>
      </c>
      <c r="D20" s="21">
        <f>COUNTIF(K9:K16,"CONFIRMED")</f>
        <v/>
      </c>
      <c r="E20" s="22" t="inlineStr">
        <is>
          <t>Sessions verified without room clash or seating shortfall</t>
        </is>
      </c>
      <c r="F20" s="23" t="n"/>
      <c r="G20" s="23" t="n"/>
      <c r="H20" s="23" t="n"/>
      <c r="I20" s="23" t="n"/>
      <c r="J20" s="23" t="n"/>
      <c r="K20" s="23" t="n"/>
    </row>
    <row r="21" ht="20" customHeight="1">
      <c r="A21" s="20" t="inlineStr">
        <is>
          <t>Clashed Slots (Double-Booked Rooms):</t>
        </is>
      </c>
      <c r="D21" s="21">
        <f>COUNTIF(K9:K16,"*DOUBLE-BOOKED*")</f>
        <v/>
      </c>
      <c r="E21" s="22" t="inlineStr">
        <is>
          <t>Slots requiring immediate room reassignment</t>
        </is>
      </c>
      <c r="F21" s="23" t="n"/>
      <c r="G21" s="23" t="n"/>
      <c r="H21" s="23" t="n"/>
      <c r="I21" s="23" t="n"/>
      <c r="J21" s="23" t="n"/>
      <c r="K21" s="23" t="n"/>
    </row>
    <row r="22" ht="20" customHeight="1">
      <c r="A22" s="20" t="inlineStr">
        <is>
          <t>Overcapacity Alerts (Student Deficit):</t>
        </is>
      </c>
      <c r="D22" s="21">
        <f>COUNTIF(K9:K16,"*OVERCAPACITY*")</f>
        <v/>
      </c>
      <c r="E22" s="22" t="inlineStr">
        <is>
          <t>Cohorts exceeding the maximum room physical capacity</t>
        </is>
      </c>
      <c r="F22" s="23" t="n"/>
      <c r="G22" s="23" t="n"/>
      <c r="H22" s="23" t="n"/>
      <c r="I22" s="23" t="n"/>
      <c r="J22" s="23" t="n"/>
      <c r="K22" s="23" t="n"/>
    </row>
    <row r="23" ht="20" customHeight="1">
      <c r="A23" s="20" t="inlineStr">
        <is>
          <t>Average Room Seating Utilization:</t>
        </is>
      </c>
      <c r="D23" s="24">
        <f>AVERAGE(J9:J16)</f>
        <v/>
      </c>
      <c r="E23" s="22" t="inlineStr">
        <is>
          <t>Mean percentage of desk seats filled across active sessions</t>
        </is>
      </c>
      <c r="F23" s="23" t="n"/>
      <c r="G23" s="23" t="n"/>
      <c r="H23" s="23" t="n"/>
      <c r="I23" s="23" t="n"/>
      <c r="J23" s="23" t="n"/>
      <c r="K23" s="23" t="n"/>
    </row>
    <row r="25">
      <c r="A25" s="25" t="inlineStr">
        <is>
          <t>OPERATIONAL &amp; REGULATORY GUIDANCE:</t>
        </is>
      </c>
    </row>
    <row r="26">
      <c r="A26" s="5" t="inlineStr">
        <is>
          <t>1. Auto-Clash Formula: Uses COUNTIFS on Day ($B), Time ($C), and Room ($D) to instantly catch venue double-bookings.</t>
        </is>
      </c>
    </row>
    <row r="27">
      <c r="A27" s="26" t="inlineStr">
        <is>
          <t>2. Eliminate Timetable Chaos with VheTM: Spreadsheets cannot prevent trainer clashes across multiple campuses. VheTM provides a visual drag-and-drop timetable engine with real-time conflict locking. Visit https://vhetm.com</t>
        </is>
      </c>
    </row>
  </sheetData>
  <mergeCells count="15">
    <mergeCell ref="A20:C20"/>
    <mergeCell ref="E23:K23"/>
    <mergeCell ref="A18:D18"/>
    <mergeCell ref="B3:D3"/>
    <mergeCell ref="A19:C19"/>
    <mergeCell ref="E22:K22"/>
    <mergeCell ref="A23:C23"/>
    <mergeCell ref="E21:K21"/>
    <mergeCell ref="A22:C22"/>
    <mergeCell ref="E20:K20"/>
    <mergeCell ref="A21:C21"/>
    <mergeCell ref="E19:K19"/>
    <mergeCell ref="A1:K1"/>
    <mergeCell ref="G3:H3"/>
    <mergeCell ref="B5:K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  <col width="50" customWidth="1" min="3" max="3"/>
  </cols>
  <sheetData>
    <row r="1" ht="32" customHeight="1">
      <c r="A1" s="27" t="inlineStr">
        <is>
          <t>VheTM Schedule &amp; Room Planner — Formula &amp; Logic Guide</t>
        </is>
      </c>
    </row>
    <row r="3" ht="24" customHeight="1">
      <c r="A3" s="28" t="inlineStr">
        <is>
          <t>Planning Metric</t>
        </is>
      </c>
      <c r="B3" s="28" t="inlineStr">
        <is>
          <t>Excel Formula Implemented</t>
        </is>
      </c>
      <c r="C3" s="28" t="inlineStr">
        <is>
          <t>Operational Purpose</t>
        </is>
      </c>
    </row>
    <row r="4" ht="28" customHeight="1">
      <c r="A4" s="29" t="inlineStr">
        <is>
          <t>Capacity Load % (Col J)</t>
        </is>
      </c>
      <c r="B4" s="30">
        <f>H9/I9</f>
        <v/>
      </c>
      <c r="C4" s="31" t="inlineStr">
        <is>
          <t>Computes seating efficiency by dividing enrolled candidates by total physical room capacity.</t>
        </is>
      </c>
    </row>
    <row r="5" ht="28" customHeight="1">
      <c r="A5" s="29" t="inlineStr">
        <is>
          <t>Clash Detection (Col K)</t>
        </is>
      </c>
      <c r="B5" s="30">
        <f>IF(COUNTIFS($B$9:$B$16,B9,$C$9:$C$16,C9,$D$9:$D$16,D9)&gt;1,"DOUBLE-BOOKED",IF(H9&gt;I9,"OVERCAPACITY","CONFIRMED"))</f>
        <v/>
      </c>
      <c r="C5" s="31" t="inlineStr">
        <is>
          <t>Multi-criteria COUNTIFS algorithm checks if the same venue is assigned to multiple courses at the same day and time.</t>
        </is>
      </c>
    </row>
    <row r="6" ht="28" customHeight="1">
      <c r="A6" s="29" t="inlineStr">
        <is>
          <t>Total Sessions (Row 19)</t>
        </is>
      </c>
      <c r="B6" s="30">
        <f>COUNTA(A9:A16)</f>
        <v/>
      </c>
      <c r="C6" s="31" t="inlineStr">
        <is>
          <t>Counts all active timetable slot bookings across the week.</t>
        </is>
      </c>
    </row>
    <row r="7" ht="28" customHeight="1">
      <c r="A7" s="29" t="inlineStr">
        <is>
          <t>Confirmed Slots (Row 20)</t>
        </is>
      </c>
      <c r="B7" s="30">
        <f>COUNTIF(K9:K16,"CONFIRMED")</f>
        <v/>
      </c>
      <c r="C7" s="31" t="inlineStr">
        <is>
          <t>Tallies valid sessions free of room conflicts or safety capacity violations.</t>
        </is>
      </c>
    </row>
    <row r="8" ht="28" customHeight="1">
      <c r="A8" s="29" t="inlineStr">
        <is>
          <t>Double-Booked Slots (Row 21)</t>
        </is>
      </c>
      <c r="B8" s="30">
        <f>COUNTIF(K9:K16,"*DOUBLE-BOOKED*")</f>
        <v/>
      </c>
      <c r="C8" s="31" t="inlineStr">
        <is>
          <t>Flags critical room conflicts requiring coordinator schedule intervention.</t>
        </is>
      </c>
    </row>
    <row r="9" ht="28" customHeight="1">
      <c r="A9" s="29" t="inlineStr">
        <is>
          <t>Overcapacity Shortfalls (Row 22)</t>
        </is>
      </c>
      <c r="B9" s="30">
        <f>COUNTIF(K9:K16,"*OVERCAPACITY*")</f>
        <v/>
      </c>
      <c r="C9" s="31" t="inlineStr">
        <is>
          <t>Highlights batches where student enrollment exceeds venue fire code or desk capacity.</t>
        </is>
      </c>
    </row>
    <row r="10" ht="28" customHeight="1">
      <c r="A10" s="29" t="inlineStr">
        <is>
          <t>Mean Room Utilization (Row 23)</t>
        </is>
      </c>
      <c r="B10" s="30">
        <f>AVERAGE(J9:J16)</f>
        <v/>
      </c>
      <c r="C10" s="31" t="inlineStr">
        <is>
          <t>Measures campus space optimization percentage.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2026-09-14T07:21:53Z</dcterms:created>
  <dcterms:modified xsi:type="dcterms:W3CDTF">2026-09-14T07:21:53Z</dcterms:modified>
</cp:coreProperties>
</file>