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ining Matrix" sheetId="1" state="visible" r:id="rId1"/>
    <sheet name="Formulas &amp; Setup 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YYYY-MM-DD"/>
  </numFmts>
  <fonts count="14">
    <font>
      <name val="Calibri"/>
      <family val="2"/>
      <color theme="1"/>
      <sz val="11"/>
      <scheme val="minor"/>
    </font>
    <font>
      <name val="Segoe UI"/>
      <b val="1"/>
      <color rgb="00FFFFFF"/>
      <sz val="13"/>
    </font>
    <font>
      <name val="Segoe UI"/>
      <b val="1"/>
      <color rgb="001E293B"/>
      <sz val="10"/>
    </font>
    <font>
      <name val="Segoe UI"/>
      <color rgb="00334155"/>
      <sz val="10"/>
    </font>
    <font>
      <name val="Segoe UI"/>
      <b val="1"/>
      <color rgb="001E3A8A"/>
      <sz val="10"/>
    </font>
    <font>
      <name val="Segoe UI"/>
      <i val="1"/>
      <color rgb="0064748B"/>
      <sz val="9"/>
    </font>
    <font>
      <name val="Segoe UI"/>
      <b val="1"/>
      <color rgb="00FFFFFF"/>
      <sz val="11"/>
    </font>
    <font>
      <name val="Segoe UI"/>
      <b val="1"/>
      <color rgb="00166534"/>
      <sz val="10"/>
    </font>
    <font>
      <name val="Segoe UI"/>
      <b val="1"/>
      <color rgb="0092400E"/>
      <sz val="10"/>
    </font>
    <font>
      <name val="Segoe UI"/>
      <b val="1"/>
      <color rgb="00991B1B"/>
      <sz val="10"/>
    </font>
    <font>
      <name val="Segoe UI"/>
      <b val="1"/>
      <color rgb="001E293B"/>
      <sz val="11"/>
    </font>
    <font>
      <name val="Segoe UI"/>
      <b val="1"/>
      <color rgb="000F172A"/>
      <sz val="11"/>
    </font>
    <font>
      <name val="Segoe UI"/>
      <b val="1"/>
      <color rgb="002563EB"/>
      <sz val="9"/>
    </font>
    <font>
      <name val="Consolas"/>
      <color rgb="000F172A"/>
      <sz val="9"/>
    </font>
  </fonts>
  <fills count="9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3A8A"/>
        <bgColor rgb="001E3A8A"/>
      </patternFill>
    </fill>
    <fill>
      <patternFill patternType="solid">
        <fgColor rgb="00DCFCE7"/>
        <bgColor rgb="00DCFCE7"/>
      </patternFill>
    </fill>
    <fill>
      <patternFill patternType="solid">
        <fgColor rgb="00F8FAFC"/>
        <bgColor rgb="00F8FAFC"/>
      </patternFill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  <fill>
      <patternFill patternType="solid">
        <fgColor rgb="00F1F5F9"/>
        <bgColor rgb="00F1F5F9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1E3A8A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164" fontId="4" fillId="0" borderId="0" pivotButton="0" quotePrefix="0" xfId="0"/>
    <xf numFmtId="165" fontId="2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3" fillId="5" borderId="2" applyAlignment="1" pivotButton="0" quotePrefix="0" xfId="0">
      <alignment horizontal="left" vertical="center"/>
    </xf>
    <xf numFmtId="0" fontId="7" fillId="4" borderId="2" applyAlignment="1" pivotButton="0" quotePrefix="0" xfId="0">
      <alignment horizontal="center" vertical="center"/>
    </xf>
    <xf numFmtId="1" fontId="0" fillId="5" borderId="2" applyAlignment="1" pivotButton="0" quotePrefix="0" xfId="0">
      <alignment horizontal="center" vertical="center"/>
    </xf>
    <xf numFmtId="164" fontId="0" fillId="5" borderId="2" applyAlignment="1" pivotButton="0" quotePrefix="0" xfId="0">
      <alignment horizontal="center" vertical="center"/>
    </xf>
    <xf numFmtId="0" fontId="0" fillId="5" borderId="2" applyAlignment="1" pivotButton="0" quotePrefix="0" xfId="0">
      <alignment horizontal="center" vertical="center"/>
    </xf>
    <xf numFmtId="0" fontId="3" fillId="0" borderId="2" applyAlignment="1" pivotButton="0" quotePrefix="0" xfId="0">
      <alignment horizontal="left" vertical="center"/>
    </xf>
    <xf numFmtId="0" fontId="8" fillId="6" borderId="2" applyAlignment="1" pivotButton="0" quotePrefix="0" xfId="0">
      <alignment horizontal="center" vertical="center"/>
    </xf>
    <xf numFmtId="1" fontId="0" fillId="0" borderId="2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9" fillId="7" borderId="2" applyAlignment="1" pivotButton="0" quotePrefix="0" xfId="0">
      <alignment horizontal="center" vertical="center"/>
    </xf>
    <xf numFmtId="0" fontId="5" fillId="8" borderId="2" applyAlignment="1" pivotButton="0" quotePrefix="0" xfId="0">
      <alignment horizontal="center" vertical="center"/>
    </xf>
    <xf numFmtId="0" fontId="10" fillId="8" borderId="0" applyAlignment="1" pivotButton="0" quotePrefix="0" xfId="0">
      <alignment horizontal="left" vertical="center"/>
    </xf>
    <xf numFmtId="0" fontId="2" fillId="0" borderId="2" pivotButton="0" quotePrefix="0" xfId="0"/>
    <xf numFmtId="1" fontId="11" fillId="0" borderId="2" applyAlignment="1" pivotButton="0" quotePrefix="0" xfId="0">
      <alignment horizontal="center" vertical="center"/>
    </xf>
    <xf numFmtId="164" fontId="11" fillId="0" borderId="2" applyAlignment="1" pivotButton="0" quotePrefix="0" xfId="0">
      <alignment horizontal="center" vertical="center"/>
    </xf>
    <xf numFmtId="0" fontId="4" fillId="0" borderId="0" pivotButton="0" quotePrefix="0" xfId="0"/>
    <xf numFmtId="0" fontId="12" fillId="0" borderId="0" pivotButton="0" quotePrefix="0" xfId="0"/>
    <xf numFmtId="0" fontId="1" fillId="2" borderId="0" pivotButton="0" quotePrefix="0" xfId="0"/>
    <xf numFmtId="0" fontId="6" fillId="3" borderId="1" pivotButton="0" quotePrefix="0" xfId="0"/>
    <xf numFmtId="0" fontId="2" fillId="0" borderId="2" applyAlignment="1" pivotButton="0" quotePrefix="0" xfId="0">
      <alignment vertical="center" wrapText="1"/>
    </xf>
    <xf numFmtId="0" fontId="13" fillId="0" borderId="2" applyAlignment="1" pivotButton="0" quotePrefix="0" xfId="0">
      <alignment vertical="center" wrapText="1"/>
    </xf>
    <xf numFmtId="0" fontId="3" fillId="0" borderId="2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5" customWidth="1" min="3" max="3"/>
    <col width="20" customWidth="1" min="4" max="4"/>
    <col width="20" customWidth="1" min="5" max="5"/>
    <col width="20" customWidth="1" min="6" max="6"/>
    <col width="22" customWidth="1" min="7" max="7"/>
    <col width="20" customWidth="1" min="8" max="8"/>
    <col width="22" customWidth="1" min="9" max="9"/>
    <col width="18" customWidth="1" min="10" max="10"/>
    <col width="15" customWidth="1" min="11" max="11"/>
    <col width="24" customWidth="1" min="12" max="12"/>
  </cols>
  <sheetData>
    <row r="1" ht="36" customHeight="1">
      <c r="A1" s="1" t="inlineStr">
        <is>
          <t>VheTM EMPLOYEE TRAINING MATRIX &amp; SKILLS COMPLIANCE TRACKER</t>
        </is>
      </c>
    </row>
    <row r="3">
      <c r="A3" s="2" t="inlineStr">
        <is>
          <t>Organization / Company:</t>
        </is>
      </c>
      <c r="B3" s="3" t="inlineStr">
        <is>
          <t>Industrial Global Operations Inc.</t>
        </is>
      </c>
      <c r="F3" s="2" t="inlineStr">
        <is>
          <t>Target Compliance Level:</t>
        </is>
      </c>
      <c r="G3" s="4" t="n">
        <v>1</v>
      </c>
    </row>
    <row r="4">
      <c r="A4" s="2" t="inlineStr">
        <is>
          <t>Department / Facility:</t>
        </is>
      </c>
      <c r="B4" s="3" t="inlineStr">
        <is>
          <t>Technical Services &amp; Engineering</t>
        </is>
      </c>
      <c r="F4" s="2" t="inlineStr">
        <is>
          <t>Evaluation Reference Date:</t>
        </is>
      </c>
      <c r="G4" s="5">
        <f>TODAY()</f>
        <v/>
      </c>
    </row>
    <row r="5">
      <c r="A5" s="2" t="inlineStr">
        <is>
          <t>Status Code Legend:</t>
        </is>
      </c>
      <c r="B5" s="6" t="inlineStr">
        <is>
          <t>VALID = Current Certification | EXPIRING = Renewal Due in &lt;=30 Days | OVERDUE = Expired Recertification Required | NOT MET = Missing</t>
        </is>
      </c>
    </row>
    <row r="7" ht="26" customHeight="1">
      <c r="A7" s="7" t="inlineStr">
        <is>
          <t>Employee ID</t>
        </is>
      </c>
      <c r="B7" s="7" t="inlineStr">
        <is>
          <t>Employee Name</t>
        </is>
      </c>
      <c r="C7" s="7" t="inlineStr">
        <is>
          <t>Job Title</t>
        </is>
      </c>
      <c r="D7" s="7" t="inlineStr">
        <is>
          <t>Department</t>
        </is>
      </c>
      <c r="E7" s="8" t="inlineStr">
        <is>
          <t>Course 1: HSE Safety</t>
        </is>
      </c>
      <c r="F7" s="8" t="inlineStr">
        <is>
          <t>Course 2: Fire Safety</t>
        </is>
      </c>
      <c r="G7" s="8" t="inlineStr">
        <is>
          <t>Course 3: First Aid &amp; CPR</t>
        </is>
      </c>
      <c r="H7" s="8" t="inlineStr">
        <is>
          <t>Course 4: Data Security</t>
        </is>
      </c>
      <c r="I7" s="8" t="inlineStr">
        <is>
          <t>Course 5: Hazard Handling</t>
        </is>
      </c>
      <c r="J7" s="8" t="inlineStr">
        <is>
          <t>Completed Modules</t>
        </is>
      </c>
      <c r="K7" s="8" t="inlineStr">
        <is>
          <t>Compliance %</t>
        </is>
      </c>
      <c r="L7" s="8" t="inlineStr">
        <is>
          <t>Overall Status</t>
        </is>
      </c>
    </row>
    <row r="8" ht="22" customHeight="1">
      <c r="A8" s="9" t="inlineStr">
        <is>
          <t>EMP-301</t>
        </is>
      </c>
      <c r="B8" s="9" t="inlineStr">
        <is>
          <t>David Miller</t>
        </is>
      </c>
      <c r="C8" s="9" t="inlineStr">
        <is>
          <t>Senior Plant Operator</t>
        </is>
      </c>
      <c r="D8" s="9" t="inlineStr">
        <is>
          <t>Field Operations</t>
        </is>
      </c>
      <c r="E8" s="10" t="inlineStr">
        <is>
          <t>VALID</t>
        </is>
      </c>
      <c r="F8" s="10" t="inlineStr">
        <is>
          <t>VALID</t>
        </is>
      </c>
      <c r="G8" s="10" t="inlineStr">
        <is>
          <t>VALID</t>
        </is>
      </c>
      <c r="H8" s="10" t="inlineStr">
        <is>
          <t>VALID</t>
        </is>
      </c>
      <c r="I8" s="10" t="inlineStr">
        <is>
          <t>VALID</t>
        </is>
      </c>
      <c r="J8" s="11">
        <f>COUNTIF(E8:I8,"VALID*")+COUNTIF(E8:I8,"EXPIRING*")</f>
        <v/>
      </c>
      <c r="K8" s="12">
        <f>J8/COUNTA($E$7:$I$7)</f>
        <v/>
      </c>
      <c r="L8" s="13">
        <f>IF((COUNTIF(E8:I8,"OVERDUE*")+COUNTIF(E8:I8,"NOT MET*"))&gt;0,"Non-Compliant (Overdue)",IF(COUNTIF(E8:I8,"EXPIRING*")&gt;0,"Warning (Expiring)","Compliant"))</f>
        <v/>
      </c>
    </row>
    <row r="9" ht="22" customHeight="1">
      <c r="A9" s="14" t="inlineStr">
        <is>
          <t>EMP-302</t>
        </is>
      </c>
      <c r="B9" s="14" t="inlineStr">
        <is>
          <t>Amina Al-Nuaimi</t>
        </is>
      </c>
      <c r="C9" s="14" t="inlineStr">
        <is>
          <t>Maintenance Technician</t>
        </is>
      </c>
      <c r="D9" s="14" t="inlineStr">
        <is>
          <t>Field Operations</t>
        </is>
      </c>
      <c r="E9" s="10" t="inlineStr">
        <is>
          <t>VALID</t>
        </is>
      </c>
      <c r="F9" s="15" t="inlineStr">
        <is>
          <t>EXPIRING</t>
        </is>
      </c>
      <c r="G9" s="10" t="inlineStr">
        <is>
          <t>VALID</t>
        </is>
      </c>
      <c r="H9" s="10" t="inlineStr">
        <is>
          <t>VALID</t>
        </is>
      </c>
      <c r="I9" s="10" t="inlineStr">
        <is>
          <t>VALID</t>
        </is>
      </c>
      <c r="J9" s="16">
        <f>COUNTIF(E9:I9,"VALID*")+COUNTIF(E9:I9,"EXPIRING*")</f>
        <v/>
      </c>
      <c r="K9" s="17">
        <f>J9/COUNTA($E$7:$I$7)</f>
        <v/>
      </c>
      <c r="L9" s="18">
        <f>IF((COUNTIF(E9:I9,"OVERDUE*")+COUNTIF(E9:I9,"NOT MET*"))&gt;0,"Non-Compliant (Overdue)",IF(COUNTIF(E9:I9,"EXPIRING*")&gt;0,"Warning (Expiring)","Compliant"))</f>
        <v/>
      </c>
    </row>
    <row r="10" ht="22" customHeight="1">
      <c r="A10" s="9" t="inlineStr">
        <is>
          <t>EMP-303</t>
        </is>
      </c>
      <c r="B10" s="9" t="inlineStr">
        <is>
          <t>Liam O'Connor</t>
        </is>
      </c>
      <c r="C10" s="9" t="inlineStr">
        <is>
          <t>Electrical Specialist</t>
        </is>
      </c>
      <c r="D10" s="9" t="inlineStr">
        <is>
          <t>Engineering</t>
        </is>
      </c>
      <c r="E10" s="10" t="inlineStr">
        <is>
          <t>VALID</t>
        </is>
      </c>
      <c r="F10" s="19" t="inlineStr">
        <is>
          <t>OVERDUE</t>
        </is>
      </c>
      <c r="G10" s="10" t="inlineStr">
        <is>
          <t>VALID</t>
        </is>
      </c>
      <c r="H10" s="10" t="inlineStr">
        <is>
          <t>VALID</t>
        </is>
      </c>
      <c r="I10" s="10" t="inlineStr">
        <is>
          <t>VALID</t>
        </is>
      </c>
      <c r="J10" s="11">
        <f>COUNTIF(E10:I10,"VALID*")+COUNTIF(E10:I10,"EXPIRING*")</f>
        <v/>
      </c>
      <c r="K10" s="12">
        <f>J10/COUNTA($E$7:$I$7)</f>
        <v/>
      </c>
      <c r="L10" s="13">
        <f>IF((COUNTIF(E10:I10,"OVERDUE*")+COUNTIF(E10:I10,"NOT MET*"))&gt;0,"Non-Compliant (Overdue)",IF(COUNTIF(E10:I10,"EXPIRING*")&gt;0,"Warning (Expiring)","Compliant"))</f>
        <v/>
      </c>
    </row>
    <row r="11" ht="22" customHeight="1">
      <c r="A11" s="14" t="inlineStr">
        <is>
          <t>EMP-304</t>
        </is>
      </c>
      <c r="B11" s="14" t="inlineStr">
        <is>
          <t>Sunita Sharma</t>
        </is>
      </c>
      <c r="C11" s="14" t="inlineStr">
        <is>
          <t>Quality Auditor</t>
        </is>
      </c>
      <c r="D11" s="14" t="inlineStr">
        <is>
          <t>Safety &amp; QA</t>
        </is>
      </c>
      <c r="E11" s="10" t="inlineStr">
        <is>
          <t>VALID</t>
        </is>
      </c>
      <c r="F11" s="10" t="inlineStr">
        <is>
          <t>VALID</t>
        </is>
      </c>
      <c r="G11" s="10" t="inlineStr">
        <is>
          <t>VALID</t>
        </is>
      </c>
      <c r="H11" s="10" t="inlineStr">
        <is>
          <t>VALID</t>
        </is>
      </c>
      <c r="I11" s="10" t="inlineStr">
        <is>
          <t>VALID</t>
        </is>
      </c>
      <c r="J11" s="16">
        <f>COUNTIF(E11:I11,"VALID*")+COUNTIF(E11:I11,"EXPIRING*")</f>
        <v/>
      </c>
      <c r="K11" s="17">
        <f>J11/COUNTA($E$7:$I$7)</f>
        <v/>
      </c>
      <c r="L11" s="18">
        <f>IF((COUNTIF(E11:I11,"OVERDUE*")+COUNTIF(E11:I11,"NOT MET*"))&gt;0,"Non-Compliant (Overdue)",IF(COUNTIF(E11:I11,"EXPIRING*")&gt;0,"Warning (Expiring)","Compliant"))</f>
        <v/>
      </c>
    </row>
    <row r="12" ht="22" customHeight="1">
      <c r="A12" s="9" t="inlineStr">
        <is>
          <t>EMP-305</t>
        </is>
      </c>
      <c r="B12" s="9" t="inlineStr">
        <is>
          <t>Carlos Mendez</t>
        </is>
      </c>
      <c r="C12" s="9" t="inlineStr">
        <is>
          <t>Heavy Rig Technician</t>
        </is>
      </c>
      <c r="D12" s="9" t="inlineStr">
        <is>
          <t>Field Operations</t>
        </is>
      </c>
      <c r="E12" s="10" t="inlineStr">
        <is>
          <t>VALID</t>
        </is>
      </c>
      <c r="F12" s="10" t="inlineStr">
        <is>
          <t>VALID</t>
        </is>
      </c>
      <c r="G12" s="19" t="inlineStr">
        <is>
          <t>OVERDUE</t>
        </is>
      </c>
      <c r="H12" s="10" t="inlineStr">
        <is>
          <t>VALID</t>
        </is>
      </c>
      <c r="I12" s="20" t="inlineStr">
        <is>
          <t>NOT MET</t>
        </is>
      </c>
      <c r="J12" s="11">
        <f>COUNTIF(E12:I12,"VALID*")+COUNTIF(E12:I12,"EXPIRING*")</f>
        <v/>
      </c>
      <c r="K12" s="12">
        <f>J12/COUNTA($E$7:$I$7)</f>
        <v/>
      </c>
      <c r="L12" s="13">
        <f>IF((COUNTIF(E12:I12,"OVERDUE*")+COUNTIF(E12:I12,"NOT MET*"))&gt;0,"Non-Compliant (Overdue)",IF(COUNTIF(E12:I12,"EXPIRING*")&gt;0,"Warning (Expiring)","Compliant"))</f>
        <v/>
      </c>
    </row>
    <row r="13" ht="22" customHeight="1">
      <c r="A13" s="14" t="inlineStr">
        <is>
          <t>EMP-306</t>
        </is>
      </c>
      <c r="B13" s="14" t="inlineStr">
        <is>
          <t>Zainab Siddiqui</t>
        </is>
      </c>
      <c r="C13" s="14" t="inlineStr">
        <is>
          <t>Lab Safety Officer</t>
        </is>
      </c>
      <c r="D13" s="14" t="inlineStr">
        <is>
          <t>Safety &amp; QA</t>
        </is>
      </c>
      <c r="E13" s="10" t="inlineStr">
        <is>
          <t>VALID</t>
        </is>
      </c>
      <c r="F13" s="10" t="inlineStr">
        <is>
          <t>VALID</t>
        </is>
      </c>
      <c r="G13" s="10" t="inlineStr">
        <is>
          <t>VALID</t>
        </is>
      </c>
      <c r="H13" s="10" t="inlineStr">
        <is>
          <t>VALID</t>
        </is>
      </c>
      <c r="I13" s="10" t="inlineStr">
        <is>
          <t>VALID</t>
        </is>
      </c>
      <c r="J13" s="16">
        <f>COUNTIF(E13:I13,"VALID*")+COUNTIF(E13:I13,"EXPIRING*")</f>
        <v/>
      </c>
      <c r="K13" s="17">
        <f>J13/COUNTA($E$7:$I$7)</f>
        <v/>
      </c>
      <c r="L13" s="18">
        <f>IF((COUNTIF(E13:I13,"OVERDUE*")+COUNTIF(E13:I13,"NOT MET*"))&gt;0,"Non-Compliant (Overdue)",IF(COUNTIF(E13:I13,"EXPIRING*")&gt;0,"Warning (Expiring)","Compliant"))</f>
        <v/>
      </c>
    </row>
    <row r="14" ht="22" customHeight="1">
      <c r="A14" s="9" t="inlineStr">
        <is>
          <t>EMP-307</t>
        </is>
      </c>
      <c r="B14" s="9" t="inlineStr">
        <is>
          <t>Michael Zhang</t>
        </is>
      </c>
      <c r="C14" s="9" t="inlineStr">
        <is>
          <t>Logistics Coordinator</t>
        </is>
      </c>
      <c r="D14" s="9" t="inlineStr">
        <is>
          <t>Supply Chain</t>
        </is>
      </c>
      <c r="E14" s="10" t="inlineStr">
        <is>
          <t>VALID</t>
        </is>
      </c>
      <c r="F14" s="10" t="inlineStr">
        <is>
          <t>VALID</t>
        </is>
      </c>
      <c r="G14" s="15" t="inlineStr">
        <is>
          <t>EXPIRING</t>
        </is>
      </c>
      <c r="H14" s="10" t="inlineStr">
        <is>
          <t>VALID</t>
        </is>
      </c>
      <c r="I14" s="10" t="inlineStr">
        <is>
          <t>VALID</t>
        </is>
      </c>
      <c r="J14" s="11">
        <f>COUNTIF(E14:I14,"VALID*")+COUNTIF(E14:I14,"EXPIRING*")</f>
        <v/>
      </c>
      <c r="K14" s="12">
        <f>J14/COUNTA($E$7:$I$7)</f>
        <v/>
      </c>
      <c r="L14" s="13">
        <f>IF((COUNTIF(E14:I14,"OVERDUE*")+COUNTIF(E14:I14,"NOT MET*"))&gt;0,"Non-Compliant (Overdue)",IF(COUNTIF(E14:I14,"EXPIRING*")&gt;0,"Warning (Expiring)","Compliant"))</f>
        <v/>
      </c>
    </row>
    <row r="15" ht="22" customHeight="1">
      <c r="A15" s="14" t="inlineStr">
        <is>
          <t>EMP-308</t>
        </is>
      </c>
      <c r="B15" s="14" t="inlineStr">
        <is>
          <t>Priya Nair</t>
        </is>
      </c>
      <c r="C15" s="14" t="inlineStr">
        <is>
          <t>Control Room Engineer</t>
        </is>
      </c>
      <c r="D15" s="14" t="inlineStr">
        <is>
          <t>Engineering</t>
        </is>
      </c>
      <c r="E15" s="19" t="inlineStr">
        <is>
          <t>OVERDUE</t>
        </is>
      </c>
      <c r="F15" s="10" t="inlineStr">
        <is>
          <t>VALID</t>
        </is>
      </c>
      <c r="G15" s="10" t="inlineStr">
        <is>
          <t>VALID</t>
        </is>
      </c>
      <c r="H15" s="10" t="inlineStr">
        <is>
          <t>VALID</t>
        </is>
      </c>
      <c r="I15" s="10" t="inlineStr">
        <is>
          <t>VALID</t>
        </is>
      </c>
      <c r="J15" s="16">
        <f>COUNTIF(E15:I15,"VALID*")+COUNTIF(E15:I15,"EXPIRING*")</f>
        <v/>
      </c>
      <c r="K15" s="17">
        <f>J15/COUNTA($E$7:$I$7)</f>
        <v/>
      </c>
      <c r="L15" s="18">
        <f>IF((COUNTIF(E15:I15,"OVERDUE*")+COUNTIF(E15:I15,"NOT MET*"))&gt;0,"Non-Compliant (Overdue)",IF(COUNTIF(E15:I15,"EXPIRING*")&gt;0,"Warning (Expiring)","Compliant"))</f>
        <v/>
      </c>
    </row>
    <row r="17" ht="24" customHeight="1">
      <c r="A17" s="21" t="inlineStr">
        <is>
          <t>DEPARTMENT COMPLIANCE SCORECARD &amp; STATS</t>
        </is>
      </c>
    </row>
    <row r="18" ht="20" customHeight="1">
      <c r="A18" s="22" t="inlineStr">
        <is>
          <t>Total Staff Monitored:</t>
        </is>
      </c>
      <c r="D18" s="23">
        <f>COUNTA(A8:A15)</f>
        <v/>
      </c>
    </row>
    <row r="19" ht="20" customHeight="1">
      <c r="A19" s="22" t="inlineStr">
        <is>
          <t>Fully Compliant Staff:</t>
        </is>
      </c>
      <c r="D19" s="23">
        <f>COUNTIF(L8:L15,"Compliant")</f>
        <v/>
      </c>
    </row>
    <row r="20" ht="20" customHeight="1">
      <c r="A20" s="22" t="inlineStr">
        <is>
          <t>Staff with Expiring Certifications (&lt;= 30 Days):</t>
        </is>
      </c>
      <c r="D20" s="23">
        <f>COUNTIF(L8:L15,"Warning*")</f>
        <v/>
      </c>
    </row>
    <row r="21" ht="20" customHeight="1">
      <c r="A21" s="22" t="inlineStr">
        <is>
          <t>Staff with Overdue Certifications:</t>
        </is>
      </c>
      <c r="D21" s="23">
        <f>COUNTIF(L8:L15,"Non-Compliant*")</f>
        <v/>
      </c>
    </row>
    <row r="22" ht="20" customHeight="1">
      <c r="A22" s="22" t="inlineStr">
        <is>
          <t>Average Mandatory Training Compliance Rate:</t>
        </is>
      </c>
      <c r="D22" s="24">
        <f>AVERAGE(K8:K15)</f>
        <v/>
      </c>
    </row>
    <row r="24">
      <c r="A24" s="25" t="inlineStr">
        <is>
          <t>OPERATIONAL &amp; REGULATORY GUIDANCE:</t>
        </is>
      </c>
    </row>
    <row r="25">
      <c r="A25" s="6" t="inlineStr">
        <is>
          <t>1. Auto-Formulas: Changing module statuses (VALID/EXPIRING/OVERDUE/NOT MET) updates Col J (Completed), Col K (Compliance %), and Col L (Overall Status) immediately.</t>
        </is>
      </c>
    </row>
    <row r="26">
      <c r="A26" s="6" t="inlineStr">
        <is>
          <t>2. Adding New Modules: Insert columns between E and I. The formulas in J and K automatically adapt using dynamic cell ranges.</t>
        </is>
      </c>
    </row>
    <row r="27">
      <c r="A27" s="26" t="inlineStr">
        <is>
          <t>3. Automated Compliance in VheTM: Eliminate spreadsheet degradation with real-time competency matrices, automated B2B client nomination portals, and instant QR certificates. Visit https://vhetm.com</t>
        </is>
      </c>
    </row>
  </sheetData>
  <mergeCells count="10">
    <mergeCell ref="A17:D17"/>
    <mergeCell ref="B3:D3"/>
    <mergeCell ref="A19:C19"/>
    <mergeCell ref="A1:L1"/>
    <mergeCell ref="B4:D4"/>
    <mergeCell ref="A22:C22"/>
    <mergeCell ref="B5:L5"/>
    <mergeCell ref="A18:C18"/>
    <mergeCell ref="A21:C21"/>
    <mergeCell ref="A20:C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5" customWidth="1" min="1" max="1"/>
    <col width="45" customWidth="1" min="2" max="2"/>
    <col width="50" customWidth="1" min="3" max="3"/>
  </cols>
  <sheetData>
    <row r="1" ht="32" customHeight="1">
      <c r="A1" s="27" t="inlineStr">
        <is>
          <t>VheTM Training Matrix — Formulas &amp; Setup Guide</t>
        </is>
      </c>
    </row>
    <row r="3" ht="24" customHeight="1">
      <c r="A3" s="28" t="inlineStr">
        <is>
          <t>Matrix Metric</t>
        </is>
      </c>
      <c r="B3" s="28" t="inlineStr">
        <is>
          <t>Excel Formula Used</t>
        </is>
      </c>
      <c r="C3" s="28" t="inlineStr">
        <is>
          <t>Operational Purpose</t>
        </is>
      </c>
    </row>
    <row r="4" ht="28" customHeight="1">
      <c r="A4" s="29" t="inlineStr">
        <is>
          <t>Completed Modules (Col J)</t>
        </is>
      </c>
      <c r="B4" s="30">
        <f>COUNTIF(E8:I8,"VALID*") + COUNTIF(E8:I8,"EXPIRING*")</f>
        <v/>
      </c>
      <c r="C4" s="31" t="inlineStr">
        <is>
          <t>Calculates completed active certifications for each employee.</t>
        </is>
      </c>
    </row>
    <row r="5" ht="28" customHeight="1">
      <c r="A5" s="29" t="inlineStr">
        <is>
          <t>Compliance % (Col K)</t>
        </is>
      </c>
      <c r="B5" s="30">
        <f>J8/COUNTA($E$7:$I$7)</f>
        <v/>
      </c>
      <c r="C5" s="31" t="inlineStr">
        <is>
          <t>Calculates employee compliance percentage against the 5 mandatory courses with 0.0% precision.</t>
        </is>
      </c>
    </row>
    <row r="6" ht="28" customHeight="1">
      <c r="A6" s="29" t="inlineStr">
        <is>
          <t>Overall Status (Col L)</t>
        </is>
      </c>
      <c r="B6" s="30">
        <f>IF((COUNTIF(E8:I8,"OVERDUE*")+COUNTIF(E8:I8,"NOT MET*"))&gt;0,"Non-Compliant (Overdue)",IF(COUNTIF(E8:I8,"EXPIRING*")&gt;0,"Warning (Expiring)","Compliant"))</f>
        <v/>
      </c>
      <c r="C6" s="31" t="inlineStr">
        <is>
          <t>Nested IF logic flags employees requiring urgent recertification slots.</t>
        </is>
      </c>
    </row>
    <row r="7" ht="28" customHeight="1">
      <c r="A7" s="29" t="inlineStr">
        <is>
          <t>Total Staff (Summary)</t>
        </is>
      </c>
      <c r="B7" s="30">
        <f>COUNTA(A8:A15)</f>
        <v/>
      </c>
      <c r="C7" s="31" t="inlineStr">
        <is>
          <t>Counts active workforce members tracked in the matrix.</t>
        </is>
      </c>
    </row>
    <row r="8" ht="28" customHeight="1">
      <c r="A8" s="29" t="inlineStr">
        <is>
          <t>Fully Compliant (Summary)</t>
        </is>
      </c>
      <c r="B8" s="30">
        <f>COUNTIF(L8:L15,"Compliant")</f>
        <v/>
      </c>
      <c r="C8" s="31" t="inlineStr">
        <is>
          <t>Tallies personnel with 100% current and valid certifications.</t>
        </is>
      </c>
    </row>
    <row r="9" ht="28" customHeight="1">
      <c r="A9" s="29" t="inlineStr">
        <is>
          <t>Expiring Warnings (Summary)</t>
        </is>
      </c>
      <c r="B9" s="30">
        <f>COUNTIF(L8:L15,"Warning*")</f>
        <v/>
      </c>
      <c r="C9" s="31" t="inlineStr">
        <is>
          <t>Identifies employees with certifications expiring within 30 days.</t>
        </is>
      </c>
    </row>
    <row r="10" ht="28" customHeight="1">
      <c r="A10" s="29" t="inlineStr">
        <is>
          <t>Overdue Deficit (Summary)</t>
        </is>
      </c>
      <c r="B10" s="30">
        <f>COUNTIF(L8:L15,"Non-Compliant*")</f>
        <v/>
      </c>
      <c r="C10" s="31" t="inlineStr">
        <is>
          <t>Identifies employees currently operating with lapsed mandatory credentials.</t>
        </is>
      </c>
    </row>
    <row r="11" ht="28" customHeight="1">
      <c r="A11" s="29" t="inlineStr">
        <is>
          <t>Average Compliance Rate</t>
        </is>
      </c>
      <c r="B11" s="30">
        <f>AVERAGE(K8:K15)</f>
        <v/>
      </c>
      <c r="C11" s="31" t="inlineStr">
        <is>
          <t>Computes the enterprise or department-wide compliance percentage score.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2026-09-14T06:58:37Z</dcterms:created>
  <dcterms:modified xsi:type="dcterms:W3CDTF">2026-09-14T06:58:37Z</dcterms:modified>
</cp:coreProperties>
</file>